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CESOS DE CONVOCATORIA PUBLICA\CONVOCATORIA MANTENIMIENTO\"/>
    </mc:Choice>
  </mc:AlternateContent>
  <xr:revisionPtr revIDLastSave="0" documentId="8_{6ADF72C0-3731-4257-9B71-7D50B4DC15FF}" xr6:coauthVersionLast="47" xr6:coauthVersionMax="47" xr10:uidLastSave="{00000000-0000-0000-0000-000000000000}"/>
  <bookViews>
    <workbookView xWindow="-120" yWindow="-120" windowWidth="20730" windowHeight="11040" xr2:uid="{D6B96E70-EA2F-4697-B4CA-E10257014C0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4" i="1"/>
  <c r="K25" i="1" s="1"/>
  <c r="K15" i="1"/>
  <c r="K16" i="1"/>
  <c r="K17" i="1"/>
  <c r="K18" i="1"/>
  <c r="K19" i="1"/>
  <c r="K20" i="1"/>
  <c r="K21" i="1"/>
  <c r="K22" i="1"/>
  <c r="K23" i="1"/>
  <c r="K24" i="1"/>
  <c r="K27" i="1"/>
  <c r="K33" i="1" s="1"/>
  <c r="K28" i="1"/>
  <c r="K29" i="1"/>
  <c r="K30" i="1"/>
  <c r="K31" i="1"/>
  <c r="K32" i="1"/>
  <c r="K35" i="1"/>
  <c r="K36" i="1"/>
  <c r="K45" i="1" s="1"/>
  <c r="K37" i="1"/>
  <c r="K38" i="1"/>
  <c r="K39" i="1"/>
  <c r="K40" i="1"/>
  <c r="K41" i="1"/>
  <c r="K42" i="1"/>
  <c r="K43" i="1"/>
  <c r="K44" i="1"/>
  <c r="K5" i="1"/>
  <c r="K46" i="1" s="1"/>
  <c r="K47" i="1" s="1"/>
  <c r="K48" i="1" s="1"/>
  <c r="I36" i="1"/>
  <c r="I37" i="1"/>
  <c r="I38" i="1"/>
  <c r="I39" i="1"/>
  <c r="I40" i="1"/>
  <c r="I41" i="1"/>
  <c r="I42" i="1"/>
  <c r="I43" i="1"/>
  <c r="I44" i="1"/>
  <c r="I35" i="1"/>
  <c r="I31" i="1"/>
  <c r="I32" i="1"/>
  <c r="I28" i="1"/>
  <c r="I29" i="1"/>
  <c r="I30" i="1"/>
  <c r="I27" i="1"/>
  <c r="I15" i="1"/>
  <c r="I16" i="1"/>
  <c r="I17" i="1"/>
  <c r="I18" i="1"/>
  <c r="I19" i="1"/>
  <c r="I20" i="1"/>
  <c r="I21" i="1"/>
  <c r="I22" i="1"/>
  <c r="I23" i="1"/>
  <c r="I24" i="1"/>
  <c r="I14" i="1"/>
  <c r="I6" i="1"/>
  <c r="I7" i="1"/>
  <c r="I8" i="1"/>
  <c r="I9" i="1"/>
  <c r="I10" i="1"/>
  <c r="I11" i="1"/>
  <c r="I5" i="1"/>
  <c r="K12" i="1" l="1"/>
  <c r="I45" i="1"/>
  <c r="I46" i="1"/>
  <c r="I33" i="1"/>
  <c r="I25" i="1"/>
  <c r="I12" i="1"/>
  <c r="I47" i="1" l="1"/>
  <c r="I48" i="1" s="1"/>
</calcChain>
</file>

<file path=xl/sharedStrings.xml><?xml version="1.0" encoding="utf-8"?>
<sst xmlns="http://schemas.openxmlformats.org/spreadsheetml/2006/main" count="141" uniqueCount="90">
  <si>
    <t>Item</t>
  </si>
  <si>
    <t>Descripción</t>
  </si>
  <si>
    <t>unidad</t>
  </si>
  <si>
    <t>cantidad</t>
  </si>
  <si>
    <t>CIELO RASO ( Hospitalización, UCI, Cirugía, Consulta externa)</t>
  </si>
  <si>
    <t>1.1</t>
  </si>
  <si>
    <t>m2</t>
  </si>
  <si>
    <t>1.2</t>
  </si>
  <si>
    <t>1.3</t>
  </si>
  <si>
    <t>Arreglo fisuras con cinta malla, estuco y lijado</t>
  </si>
  <si>
    <t>ml</t>
  </si>
  <si>
    <t>Aplicación de pintura T2, acabado con dos manos</t>
  </si>
  <si>
    <t>Aplicación de pintura epoxica/acrilica ,acabado dos manos</t>
  </si>
  <si>
    <t>1.4</t>
  </si>
  <si>
    <t>1.5</t>
  </si>
  <si>
    <t>1.6</t>
  </si>
  <si>
    <t>Resane de medias cañas en cielo raso</t>
  </si>
  <si>
    <t>1.7</t>
  </si>
  <si>
    <t>Corte de techo para instalacion de luminaria</t>
  </si>
  <si>
    <t>und</t>
  </si>
  <si>
    <t>Raspado de zonas humedas y/o afectada, desprendidas con aplicación de estuco y lijado</t>
  </si>
  <si>
    <t>Desmonte y monte de techo en dry wall o super board</t>
  </si>
  <si>
    <t>MUROS (Uci, Cirugía, Imagenología, Laboratorio, Hospitalización, Consulta Externa)</t>
  </si>
  <si>
    <t>2.1</t>
  </si>
  <si>
    <t>2.2</t>
  </si>
  <si>
    <t>2.3</t>
  </si>
  <si>
    <t>2.4</t>
  </si>
  <si>
    <t>Resane de media caña en muro.</t>
  </si>
  <si>
    <t>2.5</t>
  </si>
  <si>
    <t>Pañete interior mortero 1:4</t>
  </si>
  <si>
    <t>2.6</t>
  </si>
  <si>
    <t>Pañete interior impermeabilizado mortero 1:4</t>
  </si>
  <si>
    <t>Aplicación de pintura T1 , acabado con dos manos</t>
  </si>
  <si>
    <t>Aplicación de pinturaepoxica/acrilica , acabado dos manos</t>
  </si>
  <si>
    <t>Reparación de humedad en muros. Incluye picado de pañete afectado, limpieza, tratamiento de superficies y pañete impermeabilizado.</t>
  </si>
  <si>
    <t>2.7</t>
  </si>
  <si>
    <t>Aplicación de estuco, lijado</t>
  </si>
  <si>
    <t>2.8</t>
  </si>
  <si>
    <t>Hechura de filos</t>
  </si>
  <si>
    <t>2.9</t>
  </si>
  <si>
    <t>Impermeabilizacion con igol denso o similar para exteriores</t>
  </si>
  <si>
    <t>2.10</t>
  </si>
  <si>
    <t>2.11</t>
  </si>
  <si>
    <t>Preparación de superficies para pintura en mal estado de muros. Incluye raspado y retiro de pintura existente en mal estado.</t>
  </si>
  <si>
    <t>Arreglo de fisuras o grietas, incluye picado,limpieza, pañete y/o resane interior y exterior</t>
  </si>
  <si>
    <t>PISOS (Hospitalización, Salud Mental, Consulta Externa)</t>
  </si>
  <si>
    <t>3.1</t>
  </si>
  <si>
    <t>Cambio de baldosa igual al existente o similiar</t>
  </si>
  <si>
    <t>3.2</t>
  </si>
  <si>
    <t>Cambio de zócalo en baldosa igual al existente o similiar</t>
  </si>
  <si>
    <t>3.3</t>
  </si>
  <si>
    <t>Limpieza, pulido y brillado de piso</t>
  </si>
  <si>
    <t>3.4</t>
  </si>
  <si>
    <t>3.5</t>
  </si>
  <si>
    <t>Cambio de cerámica igual al existente o similiar</t>
  </si>
  <si>
    <t>Resane de medias cañas en mortero de piso</t>
  </si>
  <si>
    <t>3.6</t>
  </si>
  <si>
    <t>Reparación de regragües. Incluye retiro de material de juntas existente y aplicación de nuevo refragüe</t>
  </si>
  <si>
    <t>HIDROSANITARIA ( Hospitalización, Cirugía, Uci, Consulta Externa)</t>
  </si>
  <si>
    <t>4.1</t>
  </si>
  <si>
    <t>Desmonte de sanitario existente</t>
  </si>
  <si>
    <t>4.2</t>
  </si>
  <si>
    <t>Instalacion de sanitario convencional</t>
  </si>
  <si>
    <t>4.3</t>
  </si>
  <si>
    <t>Intalacion griferia lavamanos</t>
  </si>
  <si>
    <t>4.4</t>
  </si>
  <si>
    <t>desmonte griferia lavamanos</t>
  </si>
  <si>
    <t>4.5</t>
  </si>
  <si>
    <t>4.6</t>
  </si>
  <si>
    <t>4.7</t>
  </si>
  <si>
    <t>4.8</t>
  </si>
  <si>
    <t>Instalacion de tapas registro</t>
  </si>
  <si>
    <t>4.9</t>
  </si>
  <si>
    <t>Cambio de rejilla de piso</t>
  </si>
  <si>
    <t>4.10</t>
  </si>
  <si>
    <t>Cambio de llave control baños-cuarto de aseo,etc</t>
  </si>
  <si>
    <t>Desmonte e instalacion de fluxometro, en zonas de trabajo sucio</t>
  </si>
  <si>
    <t>Arreglo de fugas y filtraciones de griferias lavamanos, aparatos sanitarios</t>
  </si>
  <si>
    <t>Intalacion de tuberia 1/2" para desague AA ,con conexión a desague de lavamanos baños</t>
  </si>
  <si>
    <t xml:space="preserve">valor total pisos </t>
  </si>
  <si>
    <t>SUBTOTAL</t>
  </si>
  <si>
    <t xml:space="preserve">AIU 15 % </t>
  </si>
  <si>
    <t xml:space="preserve">TOTAL </t>
  </si>
  <si>
    <t xml:space="preserve">valor unitario </t>
  </si>
  <si>
    <t>valor total</t>
  </si>
  <si>
    <t xml:space="preserve">COTIZACION 1 </t>
  </si>
  <si>
    <t>COTIZACION 2</t>
  </si>
  <si>
    <t xml:space="preserve">valor total muros </t>
  </si>
  <si>
    <t>valor total pisos</t>
  </si>
  <si>
    <t>valor total hidrosanitaria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</si>
</sst>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\ #,##0;[Red]\-&quot;$&quot;\ #,##0"/>
    <numFmt numFmtId="44" formatCode="_-&quot;$&quot;\ * #,##0.00_-;\-&quot;$&quot;\ * #,##0.00_-;_-&quot;$&quot;\ * &quot;-&quot;??_-;_-@_-"/>
    <numFmt numFmtId="164" formatCode="_-[$$-240A]\ * #,##0_-;\-[$$-240A]\ * #,##0_-;_-[$$-240A]\ * &quot;-&quot;??_-;_-@_-"/>
    <numFmt numFmtId="165" formatCode="_-&quot;$&quot;\ * #,##0_-;\-&quot;$&quot;\ * #,##0_-;_-&quot;$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justify" wrapText="1"/>
    </xf>
    <xf numFmtId="164" fontId="0" fillId="0" borderId="1" xfId="0" applyNumberFormat="1" applyBorder="1"/>
    <xf numFmtId="0" fontId="3" fillId="0" borderId="1" xfId="0" applyFont="1" applyBorder="1" applyAlignment="1">
      <alignment horizontal="center" vertical="center" wrapText="1"/>
    </xf>
    <xf numFmtId="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6" fontId="0" fillId="0" borderId="0" xfId="0" applyNumberFormat="1" applyAlignment="1">
      <alignment horizontal="center"/>
    </xf>
    <xf numFmtId="6" fontId="0" fillId="0" borderId="0" xfId="0" applyNumberFormat="1" applyAlignment="1">
      <alignment horizontal="right"/>
    </xf>
    <xf numFmtId="6" fontId="4" fillId="2" borderId="1" xfId="0" applyNumberFormat="1" applyFont="1" applyFill="1" applyBorder="1" applyAlignment="1">
      <alignment horizontal="right" vertical="center" wrapText="1"/>
    </xf>
    <xf numFmtId="6" fontId="4" fillId="0" borderId="1" xfId="0" applyNumberFormat="1" applyFont="1" applyBorder="1" applyAlignment="1">
      <alignment horizontal="right" vertical="center" wrapText="1"/>
    </xf>
    <xf numFmtId="6" fontId="4" fillId="0" borderId="1" xfId="0" applyNumberFormat="1" applyFont="1" applyBorder="1" applyAlignment="1">
      <alignment horizontal="right"/>
    </xf>
    <xf numFmtId="165" fontId="0" fillId="0" borderId="0" xfId="1" applyNumberFormat="1" applyFont="1"/>
    <xf numFmtId="164" fontId="0" fillId="2" borderId="1" xfId="0" applyNumberFormat="1" applyFill="1" applyBorder="1"/>
    <xf numFmtId="164" fontId="2" fillId="2" borderId="1" xfId="0" applyNumberFormat="1" applyFont="1" applyFill="1" applyBorder="1"/>
    <xf numFmtId="165" fontId="2" fillId="2" borderId="1" xfId="1" applyNumberFormat="1" applyFont="1" applyFill="1" applyBorder="1"/>
    <xf numFmtId="0" fontId="6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6" fontId="4" fillId="3" borderId="1" xfId="0" applyNumberFormat="1" applyFont="1" applyFill="1" applyBorder="1" applyAlignment="1">
      <alignment horizontal="center" vertical="center" wrapText="1"/>
    </xf>
    <xf numFmtId="6" fontId="4" fillId="3" borderId="1" xfId="0" applyNumberFormat="1" applyFont="1" applyFill="1" applyBorder="1" applyAlignment="1">
      <alignment horizontal="right" vertical="center" wrapText="1" indent="3"/>
    </xf>
    <xf numFmtId="164" fontId="4" fillId="3" borderId="1" xfId="0" applyNumberFormat="1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right" vertical="center" wrapText="1" indent="3"/>
    </xf>
    <xf numFmtId="0" fontId="4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top" wrapText="1"/>
    </xf>
    <xf numFmtId="6" fontId="2" fillId="2" borderId="1" xfId="0" applyNumberFormat="1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92EC3-6D97-4B01-8FE4-A7915145A37A}">
  <dimension ref="D3:K48"/>
  <sheetViews>
    <sheetView showGridLines="0" tabSelected="1" topLeftCell="B43" workbookViewId="0">
      <selection activeCell="F51" sqref="F51"/>
    </sheetView>
  </sheetViews>
  <sheetFormatPr baseColWidth="10" defaultRowHeight="15" x14ac:dyDescent="0.25"/>
  <cols>
    <col min="4" max="4" width="10.85546875" style="2"/>
    <col min="5" max="5" width="38.85546875" style="3" customWidth="1"/>
    <col min="6" max="6" width="6.7109375" style="2" bestFit="1" customWidth="1"/>
    <col min="7" max="7" width="8.28515625" style="2" bestFit="1" customWidth="1"/>
    <col min="8" max="8" width="11.85546875" style="10" bestFit="1" customWidth="1"/>
    <col min="9" max="9" width="13.140625" style="11" bestFit="1" customWidth="1"/>
    <col min="10" max="10" width="12.140625" style="1" bestFit="1" customWidth="1"/>
    <col min="11" max="11" width="13.5703125" style="15" bestFit="1" customWidth="1"/>
  </cols>
  <sheetData>
    <row r="3" spans="4:11" x14ac:dyDescent="0.25">
      <c r="D3" s="7" t="s">
        <v>0</v>
      </c>
      <c r="E3" s="30" t="s">
        <v>1</v>
      </c>
      <c r="F3" s="30"/>
      <c r="G3" s="30"/>
      <c r="H3" s="36" t="s">
        <v>85</v>
      </c>
      <c r="I3" s="36"/>
      <c r="J3" s="29" t="s">
        <v>86</v>
      </c>
      <c r="K3" s="29"/>
    </row>
    <row r="4" spans="4:11" ht="30.95" customHeight="1" x14ac:dyDescent="0.25">
      <c r="D4" s="20">
        <v>1</v>
      </c>
      <c r="E4" s="19" t="s">
        <v>4</v>
      </c>
      <c r="F4" s="21" t="s">
        <v>2</v>
      </c>
      <c r="G4" s="21" t="s">
        <v>3</v>
      </c>
      <c r="H4" s="24" t="s">
        <v>83</v>
      </c>
      <c r="I4" s="25" t="s">
        <v>84</v>
      </c>
      <c r="J4" s="26" t="s">
        <v>83</v>
      </c>
      <c r="K4" s="27" t="s">
        <v>84</v>
      </c>
    </row>
    <row r="5" spans="4:11" ht="30" x14ac:dyDescent="0.25">
      <c r="D5" s="7" t="s">
        <v>5</v>
      </c>
      <c r="E5" s="8" t="s">
        <v>11</v>
      </c>
      <c r="F5" s="5" t="s">
        <v>6</v>
      </c>
      <c r="G5" s="5">
        <v>150</v>
      </c>
      <c r="H5" s="6">
        <v>105213</v>
      </c>
      <c r="I5" s="6">
        <f>+H5*G5</f>
        <v>15781950</v>
      </c>
      <c r="J5" s="22">
        <v>112086</v>
      </c>
      <c r="K5" s="23">
        <f>+J5*G5</f>
        <v>16812900</v>
      </c>
    </row>
    <row r="6" spans="4:11" ht="30" x14ac:dyDescent="0.25">
      <c r="D6" s="7" t="s">
        <v>7</v>
      </c>
      <c r="E6" s="8" t="s">
        <v>12</v>
      </c>
      <c r="F6" s="5" t="s">
        <v>6</v>
      </c>
      <c r="G6" s="5">
        <v>70</v>
      </c>
      <c r="H6" s="6">
        <v>124096</v>
      </c>
      <c r="I6" s="6">
        <f t="shared" ref="I6:I11" si="0">+H6*G6</f>
        <v>8686720</v>
      </c>
      <c r="J6" s="22">
        <v>123703</v>
      </c>
      <c r="K6" s="23">
        <f t="shared" ref="K6:K44" si="1">+J6*G6</f>
        <v>8659210</v>
      </c>
    </row>
    <row r="7" spans="4:11" ht="36" customHeight="1" x14ac:dyDescent="0.25">
      <c r="D7" s="7" t="s">
        <v>8</v>
      </c>
      <c r="E7" s="8" t="s">
        <v>9</v>
      </c>
      <c r="F7" s="5" t="s">
        <v>10</v>
      </c>
      <c r="G7" s="5">
        <v>70</v>
      </c>
      <c r="H7" s="6">
        <v>49638</v>
      </c>
      <c r="I7" s="6">
        <f t="shared" si="0"/>
        <v>3474660</v>
      </c>
      <c r="J7" s="22">
        <v>49481</v>
      </c>
      <c r="K7" s="23">
        <f t="shared" si="1"/>
        <v>3463670</v>
      </c>
    </row>
    <row r="8" spans="4:11" ht="45" x14ac:dyDescent="0.25">
      <c r="D8" s="7" t="s">
        <v>13</v>
      </c>
      <c r="E8" s="8" t="s">
        <v>20</v>
      </c>
      <c r="F8" s="5" t="s">
        <v>6</v>
      </c>
      <c r="G8" s="5">
        <v>60</v>
      </c>
      <c r="H8" s="6">
        <v>206827</v>
      </c>
      <c r="I8" s="6">
        <f t="shared" si="0"/>
        <v>12409620</v>
      </c>
      <c r="J8" s="22">
        <v>206172</v>
      </c>
      <c r="K8" s="23">
        <f t="shared" si="1"/>
        <v>12370320</v>
      </c>
    </row>
    <row r="9" spans="4:11" ht="30" x14ac:dyDescent="0.25">
      <c r="D9" s="7" t="s">
        <v>14</v>
      </c>
      <c r="E9" s="8" t="s">
        <v>21</v>
      </c>
      <c r="F9" s="5" t="s">
        <v>6</v>
      </c>
      <c r="G9" s="5">
        <v>60</v>
      </c>
      <c r="H9" s="6">
        <v>268875</v>
      </c>
      <c r="I9" s="6">
        <f t="shared" si="0"/>
        <v>16132500</v>
      </c>
      <c r="J9" s="22">
        <v>268023</v>
      </c>
      <c r="K9" s="23">
        <f t="shared" si="1"/>
        <v>16081380</v>
      </c>
    </row>
    <row r="10" spans="4:11" ht="31.5" customHeight="1" x14ac:dyDescent="0.25">
      <c r="D10" s="7" t="s">
        <v>15</v>
      </c>
      <c r="E10" s="8" t="s">
        <v>16</v>
      </c>
      <c r="F10" s="5" t="s">
        <v>10</v>
      </c>
      <c r="G10" s="5">
        <v>50</v>
      </c>
      <c r="H10" s="6">
        <v>186144</v>
      </c>
      <c r="I10" s="6">
        <f t="shared" si="0"/>
        <v>9307200</v>
      </c>
      <c r="J10" s="22">
        <v>185554</v>
      </c>
      <c r="K10" s="23">
        <f t="shared" si="1"/>
        <v>9277700</v>
      </c>
    </row>
    <row r="11" spans="4:11" ht="41.1" customHeight="1" x14ac:dyDescent="0.25">
      <c r="D11" s="7" t="s">
        <v>17</v>
      </c>
      <c r="E11" s="8" t="s">
        <v>18</v>
      </c>
      <c r="F11" s="5" t="s">
        <v>19</v>
      </c>
      <c r="G11" s="5">
        <v>40</v>
      </c>
      <c r="H11" s="6">
        <v>103413</v>
      </c>
      <c r="I11" s="6">
        <f t="shared" si="0"/>
        <v>4136520</v>
      </c>
      <c r="J11" s="22">
        <v>103086</v>
      </c>
      <c r="K11" s="23">
        <f t="shared" si="1"/>
        <v>4123440</v>
      </c>
    </row>
    <row r="12" spans="4:11" x14ac:dyDescent="0.25">
      <c r="D12" s="9"/>
      <c r="E12" s="31" t="s">
        <v>79</v>
      </c>
      <c r="F12" s="32"/>
      <c r="G12" s="33"/>
      <c r="H12" s="28"/>
      <c r="I12" s="12">
        <f>SUM(I5:I11)</f>
        <v>69929170</v>
      </c>
      <c r="J12" s="16"/>
      <c r="K12" s="12">
        <f>SUM(K5:K11)</f>
        <v>70788620</v>
      </c>
    </row>
    <row r="13" spans="4:11" ht="45.95" customHeight="1" x14ac:dyDescent="0.25">
      <c r="D13" s="21">
        <v>2</v>
      </c>
      <c r="E13" s="19" t="s">
        <v>22</v>
      </c>
      <c r="F13" s="21" t="s">
        <v>2</v>
      </c>
      <c r="G13" s="21" t="s">
        <v>3</v>
      </c>
      <c r="H13" s="24" t="s">
        <v>83</v>
      </c>
      <c r="I13" s="25" t="s">
        <v>84</v>
      </c>
      <c r="J13" s="26" t="s">
        <v>83</v>
      </c>
      <c r="K13" s="27" t="s">
        <v>84</v>
      </c>
    </row>
    <row r="14" spans="4:11" ht="30" x14ac:dyDescent="0.25">
      <c r="D14" s="7" t="s">
        <v>23</v>
      </c>
      <c r="E14" s="8" t="s">
        <v>32</v>
      </c>
      <c r="F14" s="5" t="s">
        <v>6</v>
      </c>
      <c r="G14" s="5">
        <v>80</v>
      </c>
      <c r="H14" s="6">
        <v>103413</v>
      </c>
      <c r="I14" s="6">
        <f>+H14*G14</f>
        <v>8273040</v>
      </c>
      <c r="J14" s="22">
        <v>110286</v>
      </c>
      <c r="K14" s="23">
        <f t="shared" si="1"/>
        <v>8822880</v>
      </c>
    </row>
    <row r="15" spans="4:11" ht="30" x14ac:dyDescent="0.25">
      <c r="D15" s="7" t="s">
        <v>24</v>
      </c>
      <c r="E15" s="8" t="s">
        <v>33</v>
      </c>
      <c r="F15" s="5" t="s">
        <v>6</v>
      </c>
      <c r="G15" s="5">
        <v>80</v>
      </c>
      <c r="H15" s="6">
        <v>124096</v>
      </c>
      <c r="I15" s="6">
        <f t="shared" ref="I15:I24" si="2">+H15*G15</f>
        <v>9927680</v>
      </c>
      <c r="J15" s="22">
        <v>132343</v>
      </c>
      <c r="K15" s="23">
        <f t="shared" si="1"/>
        <v>10587440</v>
      </c>
    </row>
    <row r="16" spans="4:11" ht="60" x14ac:dyDescent="0.25">
      <c r="D16" s="7" t="s">
        <v>25</v>
      </c>
      <c r="E16" s="8" t="s">
        <v>34</v>
      </c>
      <c r="F16" s="5" t="s">
        <v>6</v>
      </c>
      <c r="G16" s="5">
        <v>40</v>
      </c>
      <c r="H16" s="6">
        <v>455019</v>
      </c>
      <c r="I16" s="6">
        <f t="shared" si="2"/>
        <v>18200760</v>
      </c>
      <c r="J16" s="22">
        <v>485258</v>
      </c>
      <c r="K16" s="23">
        <f t="shared" si="1"/>
        <v>19410320</v>
      </c>
    </row>
    <row r="17" spans="4:11" ht="32.1" customHeight="1" x14ac:dyDescent="0.25">
      <c r="D17" s="7" t="s">
        <v>26</v>
      </c>
      <c r="E17" s="8" t="s">
        <v>27</v>
      </c>
      <c r="F17" s="5" t="s">
        <v>10</v>
      </c>
      <c r="G17" s="5">
        <v>40</v>
      </c>
      <c r="H17" s="6">
        <v>124096</v>
      </c>
      <c r="I17" s="6">
        <f t="shared" si="2"/>
        <v>4963840</v>
      </c>
      <c r="J17" s="22">
        <v>132343</v>
      </c>
      <c r="K17" s="23">
        <f t="shared" si="1"/>
        <v>5293720</v>
      </c>
    </row>
    <row r="18" spans="4:11" ht="14.45" customHeight="1" x14ac:dyDescent="0.25">
      <c r="D18" s="7" t="s">
        <v>28</v>
      </c>
      <c r="E18" s="8" t="s">
        <v>29</v>
      </c>
      <c r="F18" s="5" t="s">
        <v>6</v>
      </c>
      <c r="G18" s="5">
        <v>35</v>
      </c>
      <c r="H18" s="6">
        <v>144779</v>
      </c>
      <c r="I18" s="6">
        <f t="shared" si="2"/>
        <v>5067265</v>
      </c>
      <c r="J18" s="22">
        <v>154400</v>
      </c>
      <c r="K18" s="23">
        <f t="shared" si="1"/>
        <v>5404000</v>
      </c>
    </row>
    <row r="19" spans="4:11" ht="30" customHeight="1" x14ac:dyDescent="0.25">
      <c r="D19" s="7" t="s">
        <v>30</v>
      </c>
      <c r="E19" s="8" t="s">
        <v>31</v>
      </c>
      <c r="F19" s="5" t="s">
        <v>6</v>
      </c>
      <c r="G19" s="5">
        <v>35</v>
      </c>
      <c r="H19" s="6">
        <v>144779</v>
      </c>
      <c r="I19" s="6">
        <f t="shared" si="2"/>
        <v>5067265</v>
      </c>
      <c r="J19" s="22">
        <v>154400</v>
      </c>
      <c r="K19" s="23">
        <f t="shared" si="1"/>
        <v>5404000</v>
      </c>
    </row>
    <row r="20" spans="4:11" ht="14.45" customHeight="1" x14ac:dyDescent="0.25">
      <c r="D20" s="7" t="s">
        <v>35</v>
      </c>
      <c r="E20" s="8" t="s">
        <v>36</v>
      </c>
      <c r="F20" s="5" t="s">
        <v>6</v>
      </c>
      <c r="G20" s="5">
        <v>35</v>
      </c>
      <c r="H20" s="6">
        <v>124096</v>
      </c>
      <c r="I20" s="6">
        <f t="shared" si="2"/>
        <v>4343360</v>
      </c>
      <c r="J20" s="22">
        <v>132343</v>
      </c>
      <c r="K20" s="23">
        <f t="shared" si="1"/>
        <v>4632005</v>
      </c>
    </row>
    <row r="21" spans="4:11" x14ac:dyDescent="0.25">
      <c r="D21" s="7" t="s">
        <v>37</v>
      </c>
      <c r="E21" s="8" t="s">
        <v>38</v>
      </c>
      <c r="F21" s="5" t="s">
        <v>10</v>
      </c>
      <c r="G21" s="5">
        <v>40</v>
      </c>
      <c r="H21" s="6">
        <v>62048</v>
      </c>
      <c r="I21" s="6">
        <f t="shared" si="2"/>
        <v>2481920</v>
      </c>
      <c r="J21" s="22">
        <v>66171</v>
      </c>
      <c r="K21" s="23">
        <f t="shared" si="1"/>
        <v>2646840</v>
      </c>
    </row>
    <row r="22" spans="4:11" ht="33.6" customHeight="1" x14ac:dyDescent="0.25">
      <c r="D22" s="7" t="s">
        <v>39</v>
      </c>
      <c r="E22" s="8" t="s">
        <v>40</v>
      </c>
      <c r="F22" s="5" t="s">
        <v>6</v>
      </c>
      <c r="G22" s="5">
        <v>40</v>
      </c>
      <c r="H22" s="6">
        <v>165461</v>
      </c>
      <c r="I22" s="6">
        <f t="shared" si="2"/>
        <v>6618440</v>
      </c>
      <c r="J22" s="22">
        <v>176457</v>
      </c>
      <c r="K22" s="23">
        <f t="shared" si="1"/>
        <v>7058280</v>
      </c>
    </row>
    <row r="23" spans="4:11" ht="45" x14ac:dyDescent="0.25">
      <c r="D23" s="7" t="s">
        <v>41</v>
      </c>
      <c r="E23" s="8" t="s">
        <v>44</v>
      </c>
      <c r="F23" s="5" t="s">
        <v>10</v>
      </c>
      <c r="G23" s="5">
        <v>40</v>
      </c>
      <c r="H23" s="6">
        <v>248192</v>
      </c>
      <c r="I23" s="6">
        <f t="shared" si="2"/>
        <v>9927680</v>
      </c>
      <c r="J23" s="22">
        <v>264686</v>
      </c>
      <c r="K23" s="23">
        <f t="shared" si="1"/>
        <v>10587440</v>
      </c>
    </row>
    <row r="24" spans="4:11" ht="63" customHeight="1" x14ac:dyDescent="0.25">
      <c r="D24" s="7" t="s">
        <v>42</v>
      </c>
      <c r="E24" s="8" t="s">
        <v>43</v>
      </c>
      <c r="F24" s="5" t="s">
        <v>6</v>
      </c>
      <c r="G24" s="5">
        <v>35</v>
      </c>
      <c r="H24" s="6">
        <v>168144</v>
      </c>
      <c r="I24" s="6">
        <f t="shared" si="2"/>
        <v>5885040</v>
      </c>
      <c r="J24" s="22">
        <v>198514</v>
      </c>
      <c r="K24" s="23">
        <f t="shared" si="1"/>
        <v>6947990</v>
      </c>
    </row>
    <row r="25" spans="4:11" ht="21" customHeight="1" x14ac:dyDescent="0.25">
      <c r="D25" s="9"/>
      <c r="E25" s="31" t="s">
        <v>87</v>
      </c>
      <c r="F25" s="32"/>
      <c r="G25" s="33"/>
      <c r="H25" s="28"/>
      <c r="I25" s="12">
        <f>SUM(I14:I24)</f>
        <v>80756290</v>
      </c>
      <c r="J25" s="17"/>
      <c r="K25" s="18">
        <f>SUM(K13:K24)</f>
        <v>86794915</v>
      </c>
    </row>
    <row r="26" spans="4:11" ht="30.95" customHeight="1" x14ac:dyDescent="0.25">
      <c r="D26" s="21">
        <v>3</v>
      </c>
      <c r="E26" s="19" t="s">
        <v>45</v>
      </c>
      <c r="F26" s="21" t="s">
        <v>2</v>
      </c>
      <c r="G26" s="21" t="s">
        <v>3</v>
      </c>
      <c r="H26" s="24" t="s">
        <v>83</v>
      </c>
      <c r="I26" s="25" t="s">
        <v>84</v>
      </c>
      <c r="J26" s="26" t="s">
        <v>83</v>
      </c>
      <c r="K26" s="27" t="s">
        <v>84</v>
      </c>
    </row>
    <row r="27" spans="4:11" ht="31.5" customHeight="1" x14ac:dyDescent="0.25">
      <c r="D27" s="7" t="s">
        <v>46</v>
      </c>
      <c r="E27" s="8" t="s">
        <v>47</v>
      </c>
      <c r="F27" s="5" t="s">
        <v>6</v>
      </c>
      <c r="G27" s="5">
        <v>40</v>
      </c>
      <c r="H27" s="6">
        <v>289558</v>
      </c>
      <c r="I27" s="6">
        <f>+H27*G27</f>
        <v>11582320</v>
      </c>
      <c r="J27" s="22">
        <v>308800</v>
      </c>
      <c r="K27" s="23">
        <f t="shared" si="1"/>
        <v>12352000</v>
      </c>
    </row>
    <row r="28" spans="4:11" ht="31.5" customHeight="1" x14ac:dyDescent="0.25">
      <c r="D28" s="7" t="s">
        <v>48</v>
      </c>
      <c r="E28" s="8" t="s">
        <v>49</v>
      </c>
      <c r="F28" s="5" t="s">
        <v>10</v>
      </c>
      <c r="G28" s="5">
        <v>40</v>
      </c>
      <c r="H28" s="6">
        <v>144779</v>
      </c>
      <c r="I28" s="6">
        <f t="shared" ref="I28:I32" si="3">+H28*G28</f>
        <v>5791160</v>
      </c>
      <c r="J28" s="22">
        <v>154400</v>
      </c>
      <c r="K28" s="23">
        <f t="shared" si="1"/>
        <v>6176000</v>
      </c>
    </row>
    <row r="29" spans="4:11" ht="22.5" customHeight="1" x14ac:dyDescent="0.25">
      <c r="D29" s="7" t="s">
        <v>50</v>
      </c>
      <c r="E29" s="8" t="s">
        <v>51</v>
      </c>
      <c r="F29" s="5" t="s">
        <v>6</v>
      </c>
      <c r="G29" s="5">
        <v>200</v>
      </c>
      <c r="H29" s="6">
        <v>165461</v>
      </c>
      <c r="I29" s="6">
        <f t="shared" si="3"/>
        <v>33092200</v>
      </c>
      <c r="J29" s="22">
        <v>176457</v>
      </c>
      <c r="K29" s="23">
        <f t="shared" si="1"/>
        <v>35291400</v>
      </c>
    </row>
    <row r="30" spans="4:11" ht="30" x14ac:dyDescent="0.25">
      <c r="D30" s="7" t="s">
        <v>52</v>
      </c>
      <c r="E30" s="8" t="s">
        <v>55</v>
      </c>
      <c r="F30" s="5" t="s">
        <v>10</v>
      </c>
      <c r="G30" s="5">
        <v>40</v>
      </c>
      <c r="H30" s="6">
        <v>144779</v>
      </c>
      <c r="I30" s="6">
        <f t="shared" si="3"/>
        <v>5791160</v>
      </c>
      <c r="J30" s="22">
        <v>154400</v>
      </c>
      <c r="K30" s="23">
        <f t="shared" si="1"/>
        <v>6176000</v>
      </c>
    </row>
    <row r="31" spans="4:11" ht="33" customHeight="1" x14ac:dyDescent="0.25">
      <c r="D31" s="7" t="s">
        <v>53</v>
      </c>
      <c r="E31" s="8" t="s">
        <v>54</v>
      </c>
      <c r="F31" s="5" t="s">
        <v>6</v>
      </c>
      <c r="G31" s="5">
        <v>40</v>
      </c>
      <c r="H31" s="6">
        <v>289558</v>
      </c>
      <c r="I31" s="6">
        <f>+H31*G31</f>
        <v>11582320</v>
      </c>
      <c r="J31" s="22">
        <v>308800</v>
      </c>
      <c r="K31" s="23">
        <f t="shared" si="1"/>
        <v>12352000</v>
      </c>
    </row>
    <row r="32" spans="4:11" ht="42.95" customHeight="1" x14ac:dyDescent="0.25">
      <c r="D32" s="7" t="s">
        <v>56</v>
      </c>
      <c r="E32" s="8" t="s">
        <v>57</v>
      </c>
      <c r="F32" s="5" t="s">
        <v>6</v>
      </c>
      <c r="G32" s="5">
        <v>40</v>
      </c>
      <c r="H32" s="6">
        <v>103413</v>
      </c>
      <c r="I32" s="6">
        <f t="shared" si="3"/>
        <v>4136520</v>
      </c>
      <c r="J32" s="22">
        <v>110286</v>
      </c>
      <c r="K32" s="23">
        <f t="shared" si="1"/>
        <v>4411440</v>
      </c>
    </row>
    <row r="33" spans="4:11" ht="23.45" customHeight="1" x14ac:dyDescent="0.25">
      <c r="D33" s="9"/>
      <c r="E33" s="31" t="s">
        <v>88</v>
      </c>
      <c r="F33" s="32"/>
      <c r="G33" s="33"/>
      <c r="H33" s="28"/>
      <c r="I33" s="12">
        <f>SUM(I27:I32)</f>
        <v>71975680</v>
      </c>
      <c r="J33" s="16"/>
      <c r="K33" s="12">
        <f>SUM(K26:K32)</f>
        <v>76758840</v>
      </c>
    </row>
    <row r="34" spans="4:11" ht="30" customHeight="1" x14ac:dyDescent="0.25">
      <c r="D34" s="21">
        <v>4</v>
      </c>
      <c r="E34" s="19" t="s">
        <v>58</v>
      </c>
      <c r="F34" s="21" t="s">
        <v>2</v>
      </c>
      <c r="G34" s="21" t="s">
        <v>3</v>
      </c>
      <c r="H34" s="24" t="s">
        <v>83</v>
      </c>
      <c r="I34" s="25" t="s">
        <v>84</v>
      </c>
      <c r="J34" s="26" t="s">
        <v>83</v>
      </c>
      <c r="K34" s="27" t="s">
        <v>84</v>
      </c>
    </row>
    <row r="35" spans="4:11" ht="24" customHeight="1" x14ac:dyDescent="0.25">
      <c r="D35" s="7" t="s">
        <v>59</v>
      </c>
      <c r="E35" s="8" t="s">
        <v>60</v>
      </c>
      <c r="F35" s="5" t="s">
        <v>19</v>
      </c>
      <c r="G35" s="5">
        <v>70</v>
      </c>
      <c r="H35" s="6">
        <v>126704</v>
      </c>
      <c r="I35" s="6">
        <f>+H35*G35</f>
        <v>8869280</v>
      </c>
      <c r="J35" s="22">
        <v>139876</v>
      </c>
      <c r="K35" s="23">
        <f t="shared" si="1"/>
        <v>9791320</v>
      </c>
    </row>
    <row r="36" spans="4:11" ht="26.1" customHeight="1" x14ac:dyDescent="0.25">
      <c r="D36" s="7" t="s">
        <v>61</v>
      </c>
      <c r="E36" s="8" t="s">
        <v>62</v>
      </c>
      <c r="F36" s="5" t="s">
        <v>19</v>
      </c>
      <c r="G36" s="5">
        <v>70</v>
      </c>
      <c r="H36" s="6">
        <v>380114</v>
      </c>
      <c r="I36" s="6">
        <f t="shared" ref="I36:I44" si="4">+H36*G36</f>
        <v>26607980</v>
      </c>
      <c r="J36" s="22">
        <v>419630</v>
      </c>
      <c r="K36" s="23">
        <f t="shared" si="1"/>
        <v>29374100</v>
      </c>
    </row>
    <row r="37" spans="4:11" x14ac:dyDescent="0.25">
      <c r="D37" s="7" t="s">
        <v>63</v>
      </c>
      <c r="E37" s="8" t="s">
        <v>64</v>
      </c>
      <c r="F37" s="5" t="s">
        <v>19</v>
      </c>
      <c r="G37" s="5">
        <v>70</v>
      </c>
      <c r="H37" s="6">
        <v>211174</v>
      </c>
      <c r="I37" s="6">
        <f t="shared" si="4"/>
        <v>14782180</v>
      </c>
      <c r="J37" s="22">
        <v>233128</v>
      </c>
      <c r="K37" s="23">
        <f t="shared" si="1"/>
        <v>16318960</v>
      </c>
    </row>
    <row r="38" spans="4:11" x14ac:dyDescent="0.25">
      <c r="D38" s="7" t="s">
        <v>65</v>
      </c>
      <c r="E38" s="8" t="s">
        <v>66</v>
      </c>
      <c r="F38" s="5" t="s">
        <v>19</v>
      </c>
      <c r="G38" s="5">
        <v>70</v>
      </c>
      <c r="H38" s="6">
        <v>84469</v>
      </c>
      <c r="I38" s="6">
        <f t="shared" si="4"/>
        <v>5912830</v>
      </c>
      <c r="J38" s="22">
        <v>93251</v>
      </c>
      <c r="K38" s="23">
        <f t="shared" si="1"/>
        <v>6527570</v>
      </c>
    </row>
    <row r="39" spans="4:11" ht="30" x14ac:dyDescent="0.25">
      <c r="D39" s="7" t="s">
        <v>67</v>
      </c>
      <c r="E39" s="8" t="s">
        <v>75</v>
      </c>
      <c r="F39" s="5" t="s">
        <v>19</v>
      </c>
      <c r="G39" s="5">
        <v>70</v>
      </c>
      <c r="H39" s="6">
        <v>337879</v>
      </c>
      <c r="I39" s="6">
        <f t="shared" si="4"/>
        <v>23651530</v>
      </c>
      <c r="J39" s="22">
        <v>373004</v>
      </c>
      <c r="K39" s="23">
        <f t="shared" si="1"/>
        <v>26110280</v>
      </c>
    </row>
    <row r="40" spans="4:11" ht="30" x14ac:dyDescent="0.25">
      <c r="D40" s="7" t="s">
        <v>68</v>
      </c>
      <c r="E40" s="8" t="s">
        <v>76</v>
      </c>
      <c r="F40" s="5" t="s">
        <v>19</v>
      </c>
      <c r="G40" s="5">
        <v>50</v>
      </c>
      <c r="H40" s="6">
        <v>506818</v>
      </c>
      <c r="I40" s="6">
        <f t="shared" si="4"/>
        <v>25340900</v>
      </c>
      <c r="J40" s="22">
        <v>559507</v>
      </c>
      <c r="K40" s="23">
        <f t="shared" si="1"/>
        <v>27975350</v>
      </c>
    </row>
    <row r="41" spans="4:11" ht="34.5" customHeight="1" x14ac:dyDescent="0.25">
      <c r="D41" s="7" t="s">
        <v>69</v>
      </c>
      <c r="E41" s="8" t="s">
        <v>77</v>
      </c>
      <c r="F41" s="5" t="s">
        <v>19</v>
      </c>
      <c r="G41" s="5">
        <v>70</v>
      </c>
      <c r="H41" s="6">
        <v>211174</v>
      </c>
      <c r="I41" s="6">
        <f t="shared" si="4"/>
        <v>14782180</v>
      </c>
      <c r="J41" s="22">
        <v>233128</v>
      </c>
      <c r="K41" s="23">
        <f t="shared" si="1"/>
        <v>16318960</v>
      </c>
    </row>
    <row r="42" spans="4:11" ht="14.45" customHeight="1" x14ac:dyDescent="0.25">
      <c r="D42" s="7" t="s">
        <v>70</v>
      </c>
      <c r="E42" s="8" t="s">
        <v>71</v>
      </c>
      <c r="F42" s="5" t="s">
        <v>19</v>
      </c>
      <c r="G42" s="5">
        <v>70</v>
      </c>
      <c r="H42" s="6">
        <v>126704</v>
      </c>
      <c r="I42" s="6">
        <f t="shared" si="4"/>
        <v>8869280</v>
      </c>
      <c r="J42" s="22">
        <v>139876</v>
      </c>
      <c r="K42" s="23">
        <f t="shared" si="1"/>
        <v>9791320</v>
      </c>
    </row>
    <row r="43" spans="4:11" x14ac:dyDescent="0.25">
      <c r="D43" s="7" t="s">
        <v>72</v>
      </c>
      <c r="E43" s="8" t="s">
        <v>73</v>
      </c>
      <c r="F43" s="5" t="s">
        <v>19</v>
      </c>
      <c r="G43" s="5">
        <v>40</v>
      </c>
      <c r="H43" s="6">
        <v>84469</v>
      </c>
      <c r="I43" s="6">
        <f t="shared" si="4"/>
        <v>3378760</v>
      </c>
      <c r="J43" s="22">
        <v>93251</v>
      </c>
      <c r="K43" s="23">
        <f t="shared" si="1"/>
        <v>3730040</v>
      </c>
    </row>
    <row r="44" spans="4:11" ht="45" x14ac:dyDescent="0.25">
      <c r="D44" s="7" t="s">
        <v>74</v>
      </c>
      <c r="E44" s="8" t="s">
        <v>78</v>
      </c>
      <c r="F44" s="5" t="s">
        <v>19</v>
      </c>
      <c r="G44" s="5">
        <v>110</v>
      </c>
      <c r="H44" s="6">
        <v>337879</v>
      </c>
      <c r="I44" s="6">
        <f t="shared" si="4"/>
        <v>37166690</v>
      </c>
      <c r="J44" s="22">
        <v>373004</v>
      </c>
      <c r="K44" s="23">
        <f t="shared" si="1"/>
        <v>41030440</v>
      </c>
    </row>
    <row r="45" spans="4:11" x14ac:dyDescent="0.25">
      <c r="D45" s="9"/>
      <c r="E45" s="31" t="s">
        <v>89</v>
      </c>
      <c r="F45" s="32"/>
      <c r="G45" s="33"/>
      <c r="H45" s="28"/>
      <c r="I45" s="12">
        <f>SUM(I35:I44)</f>
        <v>169361610</v>
      </c>
      <c r="J45" s="16"/>
      <c r="K45" s="12">
        <f>SUM(K34:K44)</f>
        <v>186968340</v>
      </c>
    </row>
    <row r="46" spans="4:11" x14ac:dyDescent="0.25">
      <c r="D46" s="34" t="s">
        <v>80</v>
      </c>
      <c r="E46" s="34"/>
      <c r="F46" s="34"/>
      <c r="G46" s="34"/>
      <c r="H46" s="34"/>
      <c r="I46" s="13">
        <f>SUM(I5:I11,I14:I24,I27:I32,I35:I44)</f>
        <v>392022750</v>
      </c>
      <c r="J46" s="4"/>
      <c r="K46" s="13">
        <f>SUM(K5:K11,K14:K24,K27:K32,K35:K44)</f>
        <v>421310715</v>
      </c>
    </row>
    <row r="47" spans="4:11" x14ac:dyDescent="0.25">
      <c r="D47" s="35" t="s">
        <v>81</v>
      </c>
      <c r="E47" s="35"/>
      <c r="F47" s="35"/>
      <c r="G47" s="35"/>
      <c r="H47" s="35"/>
      <c r="I47" s="13">
        <f>+I46*15%</f>
        <v>58803412.5</v>
      </c>
      <c r="J47" s="4"/>
      <c r="K47" s="13">
        <f>+K46*15%</f>
        <v>63196607.25</v>
      </c>
    </row>
    <row r="48" spans="4:11" x14ac:dyDescent="0.25">
      <c r="D48" s="35" t="s">
        <v>82</v>
      </c>
      <c r="E48" s="35"/>
      <c r="F48" s="35"/>
      <c r="G48" s="35"/>
      <c r="H48" s="35"/>
      <c r="I48" s="14">
        <f>+I46+I47</f>
        <v>450826162.5</v>
      </c>
      <c r="J48" s="4"/>
      <c r="K48" s="14">
        <f>+K46+K47</f>
        <v>484507322.25</v>
      </c>
    </row>
  </sheetData>
  <mergeCells count="10">
    <mergeCell ref="E45:G45"/>
    <mergeCell ref="D46:H46"/>
    <mergeCell ref="D47:H47"/>
    <mergeCell ref="D48:H48"/>
    <mergeCell ref="H3:I3"/>
    <mergeCell ref="J3:K3"/>
    <mergeCell ref="E3:G3"/>
    <mergeCell ref="E33:G33"/>
    <mergeCell ref="E25:G25"/>
    <mergeCell ref="E12:G12"/>
  </mergeCells>
  <pageMargins left="0.7" right="0.7" top="0.75" bottom="0.75" header="0.3" footer="0.3"/>
  <ignoredErrors>
    <ignoredError sqref="K12 K25 K33 K4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Johanna Camargo Tunjano</dc:creator>
  <cp:lastModifiedBy>JURIDICA 2</cp:lastModifiedBy>
  <dcterms:created xsi:type="dcterms:W3CDTF">2024-09-28T18:00:35Z</dcterms:created>
  <dcterms:modified xsi:type="dcterms:W3CDTF">2024-10-07T23:14:52Z</dcterms:modified>
</cp:coreProperties>
</file>